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30" tabRatio="786"/>
  </bookViews>
  <sheets>
    <sheet name="附表1-9" sheetId="16" r:id="rId1"/>
  </sheets>
  <definedNames>
    <definedName name="_xlnm.Print_Area" localSheetId="0">'附表1-9'!$A$1:$F$25</definedName>
    <definedName name="_xlnm.Print_Titles" localSheetId="0">'附表1-9'!$4:$5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<sst xmlns="http://schemas.openxmlformats.org/spreadsheetml/2006/main" count="28" uniqueCount="28">
  <si>
    <t>附表1-9</t>
  </si>
  <si>
    <t>2018年高台县政府性基金收入决算表</t>
  </si>
  <si>
    <t>单位：万元</t>
  </si>
  <si>
    <t>项目</t>
  </si>
  <si>
    <t>预算数</t>
  </si>
  <si>
    <t>决算数</t>
  </si>
  <si>
    <t>决算数为预算数的%</t>
  </si>
  <si>
    <t>上年决算数</t>
  </si>
  <si>
    <t>决算数为上年决算数的%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</si>
  <si>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</si>
  <si>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</si>
  <si>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</si>
  <si>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</si>
  <si>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国有土地使用权出让收入</t>
  </si>
  <si>
    <t>城市公用事业附加收入</t>
  </si>
  <si>
    <t>国有土地收益基金收入</t>
  </si>
  <si>
    <t>农业土地开发资金收入</t>
  </si>
  <si>
    <t>城市基础设施配套费收入</t>
  </si>
  <si>
    <t>污水处理费收入</t>
  </si>
  <si>
    <t>新型墙体材料专项基金收入</t>
  </si>
  <si>
    <t>彩票发行机构和彩票销售机构的业务费用</t>
  </si>
  <si>
    <t>彩票公益金收入</t>
  </si>
  <si>
    <t>其他政府性基金收入</t>
  </si>
  <si>
    <t>本年收入合计</t>
  </si>
  <si>
    <t>地方政府债务（转贷）收入</t>
  </si>
  <si>
    <t>上级补助收入</t>
  </si>
  <si>
    <t>上年结余收入</t>
  </si>
  <si>
    <t>收入总计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</si>
</sst>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;[Red]\-0.0\ "/>
    <numFmt numFmtId="177" formatCode="0_ ;[Red]\-0\ "/>
    <numFmt numFmtId="178" formatCode="0.00_ "/>
    <numFmt numFmtId="179" formatCode="0_ "/>
  </numFmts>
  <fonts count="34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2"/>
      <color indexed="8"/>
      <name val="Calibri"/>
      <charset val="134"/>
    </font>
    <font>
      <sz val="11"/>
      <color indexed="8"/>
      <name val="Calibri"/>
      <charset val="134"/>
    </font>
    <font>
      <sz val="10"/>
      <color indexed="8"/>
      <name val="黑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9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13" fillId="3" borderId="2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0" fillId="0" borderId="0">
      <alignment vertical="center"/>
    </xf>
    <xf numFmtId="0" fontId="28" fillId="0" borderId="0"/>
    <xf numFmtId="0" fontId="28" fillId="0" borderId="0"/>
  </cellStyleXfs>
  <cellXfs count="51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178" fontId="3" fillId="0" borderId="0" xfId="0" applyNumberFormat="1" applyFont="1" applyBorder="1" applyAlignment="1" applyProtection="1"/>
    <xf numFmtId="0" fontId="0" fillId="0" borderId="0" xfId="0" applyAlignment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178" fontId="6" fillId="0" borderId="0" xfId="0" applyNumberFormat="1" applyFont="1" applyBorder="1" applyAlignment="1" applyProtection="1">
      <alignment vertical="center"/>
    </xf>
    <xf numFmtId="178" fontId="6" fillId="0" borderId="0" xfId="0" applyNumberFormat="1" applyFont="1" applyBorder="1" applyAlignment="1" applyProtection="1">
      <alignment vertical="center"/>
    </xf>
    <xf numFmtId="0" fontId="7" fillId="0" borderId="1" xfId="54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8" fontId="8" fillId="0" borderId="5" xfId="0" applyNumberFormat="1" applyFont="1" applyBorder="1" applyAlignment="1" applyProtection="1">
      <alignment horizontal="center" vertical="center" wrapText="1"/>
    </xf>
    <xf numFmtId="178" fontId="8" fillId="0" borderId="5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78" fontId="8" fillId="0" borderId="9" xfId="0" applyNumberFormat="1" applyFont="1" applyBorder="1" applyAlignment="1" applyProtection="1">
      <alignment horizontal="center" vertical="center" wrapText="1"/>
    </xf>
    <xf numFmtId="178" fontId="8" fillId="0" borderId="9" xfId="0" applyNumberFormat="1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177" fontId="9" fillId="0" borderId="12" xfId="0" applyNumberFormat="1" applyFont="1" applyBorder="1" applyAlignment="1" applyProtection="1">
      <alignment horizontal="right" vertical="center"/>
    </xf>
    <xf numFmtId="178" fontId="9" fillId="0" borderId="12" xfId="0" applyNumberFormat="1" applyFont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77" fontId="9" fillId="0" borderId="8" xfId="0" applyNumberFormat="1" applyFont="1" applyBorder="1" applyAlignment="1" applyProtection="1">
      <alignment horizontal="right" vertical="center"/>
    </xf>
    <xf numFmtId="178" fontId="9" fillId="0" borderId="8" xfId="0" applyNumberFormat="1" applyFont="1" applyBorder="1" applyAlignment="1" applyProtection="1">
      <alignment horizontal="right" vertical="center"/>
    </xf>
    <xf numFmtId="176" fontId="9" fillId="0" borderId="8" xfId="0" applyNumberFormat="1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177" fontId="9" fillId="0" borderId="15" xfId="0" applyNumberFormat="1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vertical="center"/>
    </xf>
    <xf numFmtId="178" fontId="9" fillId="0" borderId="17" xfId="0" applyNumberFormat="1" applyFont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vertical="center"/>
    </xf>
    <xf numFmtId="178" fontId="9" fillId="0" borderId="18" xfId="0" applyNumberFormat="1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left" vertical="center"/>
    </xf>
    <xf numFmtId="179" fontId="9" fillId="0" borderId="8" xfId="0" applyNumberFormat="1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left" vertical="center"/>
    </xf>
    <xf numFmtId="178" fontId="9" fillId="0" borderId="15" xfId="0" applyNumberFormat="1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center" vertical="center"/>
    </xf>
    <xf numFmtId="177" fontId="9" fillId="0" borderId="20" xfId="0" applyNumberFormat="1" applyFont="1" applyBorder="1" applyAlignment="1" applyProtection="1">
      <alignment horizontal="right" vertical="center"/>
    </xf>
    <xf numFmtId="178" fontId="9" fillId="0" borderId="21" xfId="0" applyNumberFormat="1" applyFont="1" applyBorder="1" applyAlignment="1" applyProtection="1">
      <alignment horizontal="right" vertical="center"/>
    </xf>
    <xf numFmtId="178" fontId="9" fillId="0" borderId="22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showGridLines="0" tabSelected="1" topLeftCell="A13" workbookViewId="0">
      <selection activeCell="H15" sqref="H15"/>
    </sheetView>
  </sheetViews>
  <sheetFormatPr defaultColWidth="9" defaultRowHeight="15"/>
  <cols>
    <col min="1" max="1" width="37.625" style="3" customWidth="1"/>
    <col min="2" max="3" width="12.625" style="3" customWidth="1"/>
    <col min="4" max="4" width="12.375" style="4" customWidth="1"/>
    <col min="5" max="5" width="11.5" style="4" customWidth="1"/>
    <col min="6" max="6" width="12.625" style="3" customWidth="1"/>
    <col min="7" max="20" width="9" style="3"/>
    <col min="21" max="16384" width="9" style="5"/>
  </cols>
  <sheetData>
    <row r="1" ht="20.1" customHeight="1" spans="1:20">
      <c r="A1" s="6" t="s">
        <v>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50.1" customHeight="1" spans="1:6">
      <c r="A2" s="7" t="s">
        <v>1</v>
      </c>
      <c r="B2" s="7"/>
      <c r="C2" s="7"/>
      <c r="D2" s="8"/>
      <c r="E2" s="8"/>
      <c r="F2" s="7"/>
    </row>
    <row r="3" s="2" customFormat="1" ht="24" customHeight="1" spans="1:6">
      <c r="A3" s="9"/>
      <c r="B3" s="9"/>
      <c r="C3" s="9"/>
      <c r="D3" s="10"/>
      <c r="E3" s="11"/>
      <c r="F3" s="12" t="s">
        <v>2</v>
      </c>
    </row>
    <row r="4" s="2" customFormat="1" ht="24" customHeight="1" spans="1:6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5" t="s">
        <v>8</v>
      </c>
    </row>
    <row r="5" s="2" customFormat="1" ht="24" customHeight="1" spans="1:6">
      <c r="A5" s="18"/>
      <c r="B5" s="19"/>
      <c r="C5" s="20"/>
      <c r="D5" s="21"/>
      <c r="E5" s="22"/>
      <c r="F5" s="20"/>
    </row>
    <row r="6" s="2" customFormat="1" ht="24.75" customHeight="1" spans="1:19">
      <c r="A6" s="23" t="s">
        <v>9</v>
      </c>
      <c r="B6" s="24"/>
      <c r="C6" s="25"/>
      <c r="D6" s="26"/>
      <c r="E6" s="26"/>
      <c r="F6" s="27"/>
      <c r="R6" s="49"/>
      <c r="S6" s="50"/>
    </row>
    <row r="7" s="2" customFormat="1" ht="24.75" customHeight="1" spans="1:19">
      <c r="A7" s="28" t="s">
        <v>10</v>
      </c>
      <c r="B7" s="29"/>
      <c r="C7" s="30"/>
      <c r="D7" s="31"/>
      <c r="E7" s="31"/>
      <c r="F7" s="32"/>
      <c r="R7" s="49"/>
      <c r="S7" s="50"/>
    </row>
    <row r="8" s="2" customFormat="1" ht="24.75" customHeight="1" spans="1:19">
      <c r="A8" s="28" t="s">
        <v>11</v>
      </c>
      <c r="B8" s="29"/>
      <c r="C8" s="30"/>
      <c r="D8" s="31"/>
      <c r="E8" s="31"/>
      <c r="F8" s="32"/>
      <c r="R8" s="49"/>
      <c r="S8" s="50"/>
    </row>
    <row r="9" s="2" customFormat="1" ht="24.75" customHeight="1" spans="1:19">
      <c r="A9" s="28" t="s">
        <v>12</v>
      </c>
      <c r="B9" s="29"/>
      <c r="C9" s="30"/>
      <c r="D9" s="31"/>
      <c r="E9" s="31"/>
      <c r="F9" s="32"/>
      <c r="R9" s="49"/>
      <c r="S9" s="50"/>
    </row>
    <row r="10" s="2" customFormat="1" ht="24.75" customHeight="1" spans="1:19">
      <c r="A10" s="28" t="s">
        <v>13</v>
      </c>
      <c r="B10" s="29">
        <v>2830</v>
      </c>
      <c r="C10" s="30">
        <v>2099</v>
      </c>
      <c r="D10" s="31">
        <f>C10/B10*100</f>
        <v>74.1696113074205</v>
      </c>
      <c r="E10" s="30">
        <v>2949</v>
      </c>
      <c r="F10" s="31">
        <f>C10/E10*100</f>
        <v>71.1766700576467</v>
      </c>
      <c r="R10" s="49"/>
      <c r="S10" s="50"/>
    </row>
    <row r="11" s="2" customFormat="1" ht="24.75" customHeight="1" spans="1:19">
      <c r="A11" s="28" t="s">
        <v>14</v>
      </c>
      <c r="B11" s="29"/>
      <c r="C11" s="30"/>
      <c r="D11" s="31"/>
      <c r="E11" s="30"/>
      <c r="F11" s="31"/>
      <c r="R11" s="49"/>
      <c r="S11" s="50"/>
    </row>
    <row r="12" s="2" customFormat="1" ht="24.75" customHeight="1" spans="1:19">
      <c r="A12" s="28" t="s">
        <v>15</v>
      </c>
      <c r="B12" s="29">
        <v>125</v>
      </c>
      <c r="C12" s="30">
        <v>125</v>
      </c>
      <c r="D12" s="31">
        <f>C12/B12*100</f>
        <v>100</v>
      </c>
      <c r="E12" s="30">
        <v>129</v>
      </c>
      <c r="F12" s="31">
        <f t="shared" ref="F11:F19" si="0">C12/E12*100</f>
        <v>96.8992248062015</v>
      </c>
      <c r="R12" s="49"/>
      <c r="S12" s="50"/>
    </row>
    <row r="13" s="2" customFormat="1" ht="24.75" customHeight="1" spans="1:19">
      <c r="A13" s="28" t="s">
        <v>16</v>
      </c>
      <c r="B13" s="29">
        <v>24</v>
      </c>
      <c r="C13" s="30">
        <v>78</v>
      </c>
      <c r="D13" s="31">
        <f>C13/B13*100</f>
        <v>325</v>
      </c>
      <c r="E13" s="30">
        <v>28</v>
      </c>
      <c r="F13" s="31">
        <f t="shared" si="0"/>
        <v>278.571428571429</v>
      </c>
      <c r="R13" s="49"/>
      <c r="S13" s="50"/>
    </row>
    <row r="14" s="2" customFormat="1" ht="24.75" customHeight="1" spans="1:19">
      <c r="A14" s="28" t="s">
        <v>17</v>
      </c>
      <c r="B14" s="29">
        <v>500</v>
      </c>
      <c r="C14" s="30">
        <v>267</v>
      </c>
      <c r="D14" s="31">
        <f>C14/B14*100</f>
        <v>53.4</v>
      </c>
      <c r="E14" s="30">
        <v>778</v>
      </c>
      <c r="F14" s="31">
        <f t="shared" si="0"/>
        <v>34.318766066838</v>
      </c>
      <c r="R14" s="49"/>
      <c r="S14" s="50"/>
    </row>
    <row r="15" s="2" customFormat="1" ht="24.75" customHeight="1" spans="1:19">
      <c r="A15" s="28" t="s">
        <v>18</v>
      </c>
      <c r="B15" s="29">
        <v>140</v>
      </c>
      <c r="C15" s="30">
        <v>151</v>
      </c>
      <c r="D15" s="31">
        <f>C15/B15*100</f>
        <v>107.857142857143</v>
      </c>
      <c r="E15" s="30">
        <v>138</v>
      </c>
      <c r="F15" s="31">
        <f t="shared" si="0"/>
        <v>109.420289855072</v>
      </c>
      <c r="R15" s="49"/>
      <c r="S15" s="50"/>
    </row>
    <row r="16" s="2" customFormat="1" ht="24.75" customHeight="1" spans="1:19">
      <c r="A16" s="28" t="s">
        <v>19</v>
      </c>
      <c r="B16" s="29"/>
      <c r="C16" s="30"/>
      <c r="D16" s="31"/>
      <c r="E16" s="30">
        <v>24</v>
      </c>
      <c r="F16" s="31">
        <f t="shared" si="0"/>
        <v>0</v>
      </c>
      <c r="R16" s="49"/>
      <c r="S16" s="50"/>
    </row>
    <row r="17" s="2" customFormat="1" ht="24.75" customHeight="1" spans="1:19">
      <c r="A17" s="28" t="s">
        <v>20</v>
      </c>
      <c r="B17" s="29"/>
      <c r="C17" s="30"/>
      <c r="D17" s="31"/>
      <c r="E17" s="31"/>
      <c r="F17" s="31"/>
      <c r="R17" s="49"/>
      <c r="S17" s="50"/>
    </row>
    <row r="18" s="2" customFormat="1" ht="24.75" customHeight="1" spans="1:19">
      <c r="A18" s="28" t="s">
        <v>21</v>
      </c>
      <c r="B18" s="29"/>
      <c r="C18" s="30"/>
      <c r="D18" s="31"/>
      <c r="E18" s="31"/>
      <c r="F18" s="31"/>
      <c r="R18" s="49"/>
      <c r="S18" s="50"/>
    </row>
    <row r="19" s="2" customFormat="1" ht="24.75" customHeight="1" spans="1:19">
      <c r="A19" s="33" t="s">
        <v>22</v>
      </c>
      <c r="B19" s="34"/>
      <c r="C19" s="35"/>
      <c r="D19" s="31"/>
      <c r="E19" s="31">
        <v>3</v>
      </c>
      <c r="F19" s="31">
        <f t="shared" si="0"/>
        <v>0</v>
      </c>
      <c r="R19" s="49"/>
      <c r="S19" s="50"/>
    </row>
    <row r="20" s="2" customFormat="1" ht="24.75" customHeight="1" spans="1:19">
      <c r="A20" s="36" t="s">
        <v>23</v>
      </c>
      <c r="B20" s="37">
        <f>SUM(B6:B19)</f>
        <v>3619</v>
      </c>
      <c r="C20" s="37">
        <f>SUM(C6:C19)</f>
        <v>2720</v>
      </c>
      <c r="D20" s="38">
        <f>C20/B20*100</f>
        <v>75.158883669522</v>
      </c>
      <c r="E20" s="39">
        <f>SUM(E6:E19)</f>
        <v>4049</v>
      </c>
      <c r="F20" s="40">
        <v>-73.97</v>
      </c>
      <c r="R20" s="49"/>
      <c r="S20" s="50"/>
    </row>
    <row r="21" s="2" customFormat="1" ht="24.75" customHeight="1" spans="1:19">
      <c r="A21" s="41" t="s">
        <v>24</v>
      </c>
      <c r="B21" s="29"/>
      <c r="C21" s="30">
        <v>11336</v>
      </c>
      <c r="D21" s="31"/>
      <c r="E21" s="42">
        <v>3320</v>
      </c>
      <c r="F21" s="31">
        <v>-22.79</v>
      </c>
      <c r="R21" s="49"/>
      <c r="S21" s="50"/>
    </row>
    <row r="22" s="2" customFormat="1" ht="24.75" customHeight="1" spans="1:19">
      <c r="A22" s="41" t="s">
        <v>25</v>
      </c>
      <c r="B22" s="29">
        <v>55</v>
      </c>
      <c r="C22" s="30">
        <v>844</v>
      </c>
      <c r="D22" s="31">
        <f>C22/B22*100</f>
        <v>1534.54545454545</v>
      </c>
      <c r="E22" s="42">
        <v>1688</v>
      </c>
      <c r="F22" s="31">
        <v>-55.66</v>
      </c>
      <c r="R22" s="49"/>
      <c r="S22" s="50"/>
    </row>
    <row r="23" s="2" customFormat="1" ht="24.75" customHeight="1" spans="1:19">
      <c r="A23" s="41" t="s">
        <v>26</v>
      </c>
      <c r="B23" s="29">
        <v>35</v>
      </c>
      <c r="C23" s="30">
        <v>35</v>
      </c>
      <c r="D23" s="31">
        <f>C23/B23*100</f>
        <v>100</v>
      </c>
      <c r="E23" s="42">
        <v>235</v>
      </c>
      <c r="F23" s="31">
        <v>161.11</v>
      </c>
      <c r="R23" s="49"/>
      <c r="S23" s="50"/>
    </row>
    <row r="24" s="2" customFormat="1" ht="24.75" customHeight="1" spans="1:19">
      <c r="A24" s="43"/>
      <c r="B24" s="34"/>
      <c r="C24" s="35"/>
      <c r="D24" s="44"/>
      <c r="E24" s="31"/>
      <c r="F24" s="31"/>
      <c r="R24" s="49"/>
      <c r="S24" s="50"/>
    </row>
    <row r="25" s="3" customFormat="1" ht="24.75" customHeight="1" spans="1:6">
      <c r="A25" s="45" t="s">
        <v>27</v>
      </c>
      <c r="B25" s="46">
        <f>B20+B22+B23</f>
        <v>3709</v>
      </c>
      <c r="C25" s="46">
        <f>C21+C22+C23+C20</f>
        <v>14935</v>
      </c>
      <c r="D25" s="46">
        <f>C25/B25*100</f>
        <v>402.669183068212</v>
      </c>
      <c r="E25" s="47">
        <f>E20+E21+E22+E23</f>
        <v>9292</v>
      </c>
      <c r="F25" s="48">
        <v>-60.88</v>
      </c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6875" right="0.688888888888889" top="0.984027777777778" bottom="0.984027777777778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2019-10-14T02:35:38Z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